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xurycruiseescapes-my.sharepoint.com/personal/betty_luxurycruiseescapes_com_au/Documents/1300cruise - all staff/GYC/"/>
    </mc:Choice>
  </mc:AlternateContent>
  <xr:revisionPtr revIDLastSave="11" documentId="8_{8F0C9D2C-ABBE-41D8-8157-4576E2076BAF}" xr6:coauthVersionLast="45" xr6:coauthVersionMax="45" xr10:uidLastSave="{2505606A-3DD1-47F0-ABBD-BA319451BD40}"/>
  <bookViews>
    <workbookView xWindow="-120" yWindow="-120" windowWidth="29040" windowHeight="15840" activeTab="1" xr2:uid="{00000000-000D-0000-FFFF-FFFF00000000}"/>
  </bookViews>
  <sheets>
    <sheet name="SFR invest" sheetId="1" r:id="rId1"/>
    <sheet name="SFR invest- with formulas" sheetId="2" r:id="rId2"/>
    <sheet name="Formul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2" l="1"/>
  <c r="C33" i="2" s="1"/>
  <c r="B34" i="2"/>
  <c r="C34" i="2" s="1"/>
  <c r="B35" i="2"/>
  <c r="C35" i="2" s="1"/>
  <c r="B36" i="2"/>
  <c r="C36" i="2" s="1"/>
  <c r="B37" i="2"/>
  <c r="C37" i="2" s="1"/>
  <c r="B32" i="2"/>
  <c r="C32" i="2" s="1"/>
  <c r="B24" i="2"/>
  <c r="C24" i="2" s="1"/>
  <c r="B25" i="2"/>
  <c r="C25" i="2" s="1"/>
  <c r="B26" i="2"/>
  <c r="C26" i="2" s="1"/>
  <c r="B27" i="2"/>
  <c r="C27" i="2" s="1"/>
  <c r="B28" i="2"/>
  <c r="C28" i="2" s="1"/>
  <c r="B23" i="2"/>
  <c r="C23" i="2" s="1"/>
  <c r="E16" i="2"/>
  <c r="F16" i="2"/>
  <c r="G16" i="2"/>
  <c r="D16" i="2"/>
  <c r="B11" i="2"/>
  <c r="B13" i="2" s="1"/>
  <c r="B14" i="2" s="1"/>
  <c r="E17" i="2" l="1"/>
  <c r="E19" i="2" s="1"/>
  <c r="E28" i="2" s="1"/>
  <c r="D17" i="2"/>
  <c r="D35" i="2" s="1"/>
  <c r="G17" i="2"/>
  <c r="G19" i="2" s="1"/>
  <c r="F17" i="2"/>
  <c r="F37" i="2" s="1"/>
  <c r="E34" i="2"/>
  <c r="D19" i="2"/>
  <c r="D23" i="2" s="1"/>
  <c r="E33" i="2"/>
  <c r="E36" i="2"/>
  <c r="E35" i="2"/>
  <c r="D36" i="2"/>
  <c r="E24" i="2"/>
  <c r="E27" i="2"/>
  <c r="E25" i="2"/>
  <c r="E23" i="2"/>
  <c r="D25" i="2"/>
  <c r="G33" i="2" l="1"/>
  <c r="D26" i="2"/>
  <c r="F33" i="2"/>
  <c r="G36" i="2"/>
  <c r="E32" i="2"/>
  <c r="F35" i="2"/>
  <c r="F36" i="2"/>
  <c r="G35" i="2"/>
  <c r="G34" i="2"/>
  <c r="D34" i="2"/>
  <c r="D32" i="2"/>
  <c r="E26" i="2"/>
  <c r="D37" i="2"/>
  <c r="E37" i="2"/>
  <c r="F19" i="2"/>
  <c r="F27" i="2" s="1"/>
  <c r="F34" i="2"/>
  <c r="F32" i="2"/>
  <c r="G32" i="2"/>
  <c r="G28" i="2"/>
  <c r="G23" i="2"/>
  <c r="G24" i="2"/>
  <c r="G25" i="2"/>
  <c r="G27" i="2"/>
  <c r="G26" i="2"/>
  <c r="D28" i="2"/>
  <c r="D24" i="2"/>
  <c r="D27" i="2"/>
  <c r="D33" i="2"/>
  <c r="G37" i="2"/>
  <c r="F23" i="2" l="1"/>
  <c r="F24" i="2"/>
  <c r="F26" i="2"/>
  <c r="F25" i="2"/>
  <c r="F28" i="2"/>
</calcChain>
</file>

<file path=xl/sharedStrings.xml><?xml version="1.0" encoding="utf-8"?>
<sst xmlns="http://schemas.openxmlformats.org/spreadsheetml/2006/main" count="165" uniqueCount="100">
  <si>
    <t>Council rates</t>
  </si>
  <si>
    <t>groceries</t>
  </si>
  <si>
    <t>car insurances</t>
  </si>
  <si>
    <t xml:space="preserve">incidentals </t>
  </si>
  <si>
    <t>home insurance</t>
  </si>
  <si>
    <t>car fuel /maintenance and tolls</t>
  </si>
  <si>
    <t>Recreation</t>
  </si>
  <si>
    <t>Divisible by 365 then divisible by 2</t>
  </si>
  <si>
    <t>PPPD cost</t>
  </si>
  <si>
    <t>P.P Per annum</t>
  </si>
  <si>
    <t xml:space="preserve">P.P Per day </t>
  </si>
  <si>
    <t>Per mount per household of 2</t>
  </si>
  <si>
    <t>P.P Per day</t>
  </si>
  <si>
    <t xml:space="preserve">Minus living expenses </t>
  </si>
  <si>
    <t xml:space="preserve">x 12 months per household -moderate </t>
  </si>
  <si>
    <t xml:space="preserve">Per person </t>
  </si>
  <si>
    <t xml:space="preserve">Divide per 365 </t>
  </si>
  <si>
    <t>Divide per 365</t>
  </si>
  <si>
    <r>
      <t xml:space="preserve">Per </t>
    </r>
    <r>
      <rPr>
        <b/>
        <u/>
        <sz val="11"/>
        <color theme="1"/>
        <rFont val="Calibri"/>
        <family val="2"/>
        <scheme val="minor"/>
      </rPr>
      <t>household</t>
    </r>
    <r>
      <rPr>
        <b/>
        <sz val="11"/>
        <color theme="1"/>
        <rFont val="Calibri"/>
        <family val="2"/>
        <scheme val="minor"/>
      </rPr>
      <t xml:space="preserve"> per annum</t>
    </r>
  </si>
  <si>
    <r>
      <t xml:space="preserve">Per </t>
    </r>
    <r>
      <rPr>
        <b/>
        <u/>
        <sz val="11"/>
        <color theme="1"/>
        <rFont val="Calibri"/>
        <family val="2"/>
        <scheme val="minor"/>
      </rPr>
      <t>Person</t>
    </r>
    <r>
      <rPr>
        <b/>
        <sz val="11"/>
        <color theme="1"/>
        <rFont val="Calibri"/>
        <family val="2"/>
        <scheme val="minor"/>
      </rPr>
      <t xml:space="preserve"> Per day </t>
    </r>
  </si>
  <si>
    <r>
      <t xml:space="preserve">AVG monthly expenses per retiree </t>
    </r>
    <r>
      <rPr>
        <b/>
        <u/>
        <sz val="11"/>
        <color theme="1"/>
        <rFont val="Calibri"/>
        <family val="2"/>
        <scheme val="minor"/>
      </rPr>
      <t xml:space="preserve">household (x2) </t>
    </r>
  </si>
  <si>
    <t>33,700 households are worth 8 figures (more than $10 million)
135,200 households are worth more than $5 million – this represents 1.5% of households</t>
  </si>
  <si>
    <t xml:space="preserve"> investment at 7%</t>
  </si>
  <si>
    <t>COLUMN A ROWS TO SUM TO B TOTAL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</si>
  <si>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</si>
  <si>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</si>
  <si>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</si>
  <si>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</si>
  <si>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</si>
  <si>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</si>
  <si>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</si>
  <si>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</si>
  <si>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</si>
  <si>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</si>
  <si>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 TO A10 SUM THEN TIMES 12 AND EQUAL AS B 12</t>
  </si>
  <si>
    <t>B 12 TO DIVIDE BY 2 THEN BY 365 INTO DC 16 - G16</t>
  </si>
  <si>
    <t>D15</t>
  </si>
  <si>
    <t>E15</t>
  </si>
  <si>
    <t>F15</t>
  </si>
  <si>
    <t>G15</t>
  </si>
  <si>
    <t>D16</t>
  </si>
  <si>
    <t>E16</t>
  </si>
  <si>
    <t>F16</t>
  </si>
  <si>
    <t>G16</t>
  </si>
  <si>
    <t>D18 - G 18 IS SUM OF ROWS D15 - G15 MINUS D16-G16</t>
  </si>
  <si>
    <t>PPPDC</t>
  </si>
  <si>
    <t>D18</t>
  </si>
  <si>
    <t>E18</t>
  </si>
  <si>
    <t>F18</t>
  </si>
  <si>
    <t>G18</t>
  </si>
  <si>
    <t xml:space="preserve">COLUMN A21 -26 ROWS TO SUM TIMES 7% TO B21-26 TOTAL </t>
  </si>
  <si>
    <t>A21</t>
  </si>
  <si>
    <t xml:space="preserve">A21 TO B21 AT %7 </t>
  </si>
  <si>
    <r>
      <t>B 21 TO B26  TOTAL TO DIVIDE BY 2 THEN BY 365 INTO RESULT</t>
    </r>
    <r>
      <rPr>
        <b/>
        <sz val="11"/>
        <color theme="1"/>
        <rFont val="Calibri"/>
        <family val="2"/>
        <scheme val="minor"/>
      </rPr>
      <t xml:space="preserve"> C 21-26</t>
    </r>
  </si>
  <si>
    <t>C21 MINUS D18</t>
  </si>
  <si>
    <t>C21 MINUS E18</t>
  </si>
  <si>
    <t>C21 MINUS F18</t>
  </si>
  <si>
    <t>C21 MINUS G18</t>
  </si>
  <si>
    <t>A22</t>
  </si>
  <si>
    <t xml:space="preserve">A 22 TO B22 AT %7 </t>
  </si>
  <si>
    <t>C22 MINUS D18</t>
  </si>
  <si>
    <t>C22 MINUS E18</t>
  </si>
  <si>
    <t>C22 MINUS F18</t>
  </si>
  <si>
    <t>C22 MINUS G18</t>
  </si>
  <si>
    <t>A23</t>
  </si>
  <si>
    <t xml:space="preserve">A 23 TO B23 AT %7 </t>
  </si>
  <si>
    <t>C23 MINUS D18</t>
  </si>
  <si>
    <t>C23 MINUS E18</t>
  </si>
  <si>
    <t>C23 MINUS F18</t>
  </si>
  <si>
    <t>C23 MINUS G18</t>
  </si>
  <si>
    <t>A24</t>
  </si>
  <si>
    <t xml:space="preserve">A 24 TO B24 AT %7 </t>
  </si>
  <si>
    <t>C24 MINUS D18</t>
  </si>
  <si>
    <t>C24 MINUS E18</t>
  </si>
  <si>
    <t>C24 MINUS F18</t>
  </si>
  <si>
    <t>C24 MINUS G18</t>
  </si>
  <si>
    <t>A25</t>
  </si>
  <si>
    <t xml:space="preserve">A 25 TO B25 AT %7 </t>
  </si>
  <si>
    <t>C25 MINUS D18</t>
  </si>
  <si>
    <t>C25 MINUS E18</t>
  </si>
  <si>
    <t>C25 MINUS F18</t>
  </si>
  <si>
    <t>C25 MINUS G18</t>
  </si>
  <si>
    <t>A26</t>
  </si>
  <si>
    <t xml:space="preserve">A 26 TO B26 AT %7 </t>
  </si>
  <si>
    <t>C26 MINUS D18</t>
  </si>
  <si>
    <t>C26 MINUS E18</t>
  </si>
  <si>
    <t>C26 MINUS F18</t>
  </si>
  <si>
    <t>C26 MINUS G18</t>
  </si>
  <si>
    <t>D21 -D 26 TIMES 365</t>
  </si>
  <si>
    <t>E21 -E 26 TIMES 365</t>
  </si>
  <si>
    <t>F21 -F 26 TIMES 365</t>
  </si>
  <si>
    <t>G21 -G26 TIMES 365</t>
  </si>
  <si>
    <t xml:space="preserve">* gap year calculator is to be used as a 'costs calculator guide' and does not take into consideration individual's circumstances / tax / financial implications.  </t>
  </si>
  <si>
    <r>
      <t xml:space="preserve">Per Person </t>
    </r>
    <r>
      <rPr>
        <b/>
        <sz val="11"/>
        <color rgb="FFFF0000"/>
        <rFont val="Calibri"/>
        <family val="2"/>
        <scheme val="minor"/>
      </rPr>
      <t>Per annum</t>
    </r>
  </si>
  <si>
    <r>
      <t xml:space="preserve">Per </t>
    </r>
    <r>
      <rPr>
        <b/>
        <u/>
        <sz val="11"/>
        <color theme="1"/>
        <rFont val="Calibri"/>
        <family val="2"/>
        <scheme val="minor"/>
      </rPr>
      <t>Person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Per day </t>
    </r>
    <r>
      <rPr>
        <b/>
        <sz val="11"/>
        <color theme="1"/>
        <rFont val="Calibri"/>
        <family val="2"/>
        <scheme val="minor"/>
      </rPr>
      <t xml:space="preserve"> - </t>
    </r>
  </si>
  <si>
    <t>Cruise Cost Per Person Per day</t>
  </si>
  <si>
    <t>Cruises Cost Per Person Per annum</t>
  </si>
  <si>
    <t>Investment - FOR PER DAY COSTINGS -ADJUST PERCENTAGE TO SUIT YOUR CIRCUMSTANCES</t>
  </si>
  <si>
    <t>Investment - FOR PER ANNUM COSTINGS - ADJUST PERCENTAGE TO SUIT YOUR CIRCUMSTANCES</t>
  </si>
  <si>
    <r>
      <t xml:space="preserve">AVG monthly expenses per retiree </t>
    </r>
    <r>
      <rPr>
        <b/>
        <u/>
        <sz val="11"/>
        <color rgb="FFFF0000"/>
        <rFont val="Calibri"/>
        <family val="2"/>
        <scheme val="minor"/>
      </rPr>
      <t xml:space="preserve">household (x2 people) </t>
    </r>
    <r>
      <rPr>
        <b/>
        <sz val="11"/>
        <color rgb="FFFF0000"/>
        <rFont val="Calibri"/>
        <family val="2"/>
        <scheme val="minor"/>
      </rPr>
      <t>ADJUST FIGURES TO SUIT YOUR CIRCUMSTANCES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</si>
</sst>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#,##0_ ;[Red]\-#,##0\ 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6" fontId="0" fillId="0" borderId="0" xfId="0" applyNumberFormat="1"/>
    <xf numFmtId="3" fontId="0" fillId="0" borderId="0" xfId="0" applyNumberFormat="1"/>
    <xf numFmtId="0" fontId="2" fillId="0" borderId="0" xfId="0" applyFont="1"/>
    <xf numFmtId="3" fontId="1" fillId="0" borderId="0" xfId="0" applyNumberFormat="1" applyFont="1"/>
    <xf numFmtId="3" fontId="3" fillId="0" borderId="0" xfId="0" applyNumberFormat="1" applyFont="1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164" fontId="5" fillId="4" borderId="0" xfId="0" applyNumberFormat="1" applyFont="1" applyFill="1"/>
    <xf numFmtId="6" fontId="0" fillId="0" borderId="1" xfId="0" applyNumberFormat="1" applyBorder="1"/>
    <xf numFmtId="165" fontId="0" fillId="0" borderId="0" xfId="0" applyNumberFormat="1"/>
    <xf numFmtId="0" fontId="7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9" fontId="6" fillId="0" borderId="1" xfId="0" applyNumberFormat="1" applyFont="1" applyBorder="1"/>
    <xf numFmtId="165" fontId="6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6</xdr:col>
      <xdr:colOff>664788</xdr:colOff>
      <xdr:row>0</xdr:row>
      <xdr:rowOff>2276475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642893B-F233-4663-9DF7-291613EE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0"/>
          <a:ext cx="6751263" cy="227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workbookViewId="0">
      <selection activeCell="B10" sqref="B10"/>
    </sheetView>
  </sheetViews>
  <sheetFormatPr defaultRowHeight="15" x14ac:dyDescent="0.25"/>
  <cols>
    <col min="1" max="1" width="35.5703125" customWidth="1"/>
    <col min="2" max="2" width="29.28515625" customWidth="1"/>
    <col min="3" max="3" width="31.7109375" customWidth="1"/>
    <col min="4" max="4" width="13.140625" customWidth="1"/>
    <col min="5" max="5" width="13" customWidth="1"/>
    <col min="6" max="6" width="14.42578125" customWidth="1"/>
    <col min="7" max="7" width="13.42578125" customWidth="1"/>
    <col min="8" max="8" width="15.42578125" customWidth="1"/>
    <col min="9" max="9" width="17.85546875" customWidth="1"/>
  </cols>
  <sheetData>
    <row r="1" spans="1:9" x14ac:dyDescent="0.25">
      <c r="A1" s="3" t="s">
        <v>20</v>
      </c>
    </row>
    <row r="2" spans="1:9" x14ac:dyDescent="0.25">
      <c r="A2" t="s">
        <v>1</v>
      </c>
      <c r="B2">
        <v>1000</v>
      </c>
    </row>
    <row r="3" spans="1:9" x14ac:dyDescent="0.25">
      <c r="A3" t="s">
        <v>3</v>
      </c>
      <c r="B3">
        <v>500</v>
      </c>
    </row>
    <row r="4" spans="1:9" x14ac:dyDescent="0.25">
      <c r="A4" t="s">
        <v>6</v>
      </c>
      <c r="B4">
        <v>400</v>
      </c>
    </row>
    <row r="5" spans="1:9" x14ac:dyDescent="0.25">
      <c r="A5" t="s">
        <v>5</v>
      </c>
      <c r="B5">
        <v>400</v>
      </c>
    </row>
    <row r="6" spans="1:9" x14ac:dyDescent="0.25">
      <c r="A6" t="s">
        <v>2</v>
      </c>
      <c r="B6">
        <v>150</v>
      </c>
    </row>
    <row r="7" spans="1:9" x14ac:dyDescent="0.25">
      <c r="A7" t="s">
        <v>4</v>
      </c>
      <c r="B7">
        <v>200</v>
      </c>
    </row>
    <row r="8" spans="1:9" x14ac:dyDescent="0.25">
      <c r="A8" t="s">
        <v>0</v>
      </c>
      <c r="B8">
        <v>500</v>
      </c>
    </row>
    <row r="10" spans="1:9" x14ac:dyDescent="0.25">
      <c r="A10" t="s">
        <v>11</v>
      </c>
      <c r="B10" s="2">
        <v>3150</v>
      </c>
    </row>
    <row r="12" spans="1:9" x14ac:dyDescent="0.25">
      <c r="A12" t="s">
        <v>14</v>
      </c>
      <c r="B12" s="2">
        <v>37800</v>
      </c>
    </row>
    <row r="13" spans="1:9" x14ac:dyDescent="0.25">
      <c r="A13" t="s">
        <v>15</v>
      </c>
      <c r="B13" s="2">
        <v>18900</v>
      </c>
    </row>
    <row r="14" spans="1:9" x14ac:dyDescent="0.25">
      <c r="C14" t="s">
        <v>12</v>
      </c>
      <c r="D14">
        <v>200</v>
      </c>
      <c r="E14">
        <v>300</v>
      </c>
      <c r="F14">
        <v>400</v>
      </c>
      <c r="G14">
        <v>500</v>
      </c>
    </row>
    <row r="15" spans="1:9" x14ac:dyDescent="0.25">
      <c r="C15" t="s">
        <v>9</v>
      </c>
      <c r="D15">
        <v>73000</v>
      </c>
      <c r="E15" s="2">
        <v>109500</v>
      </c>
      <c r="F15" s="2">
        <v>146000</v>
      </c>
      <c r="G15" s="2">
        <v>182500</v>
      </c>
      <c r="H15" s="2"/>
      <c r="I15" s="2"/>
    </row>
    <row r="16" spans="1:9" x14ac:dyDescent="0.25">
      <c r="C16" t="s">
        <v>13</v>
      </c>
      <c r="D16" s="2">
        <v>18900</v>
      </c>
      <c r="E16" s="2">
        <v>18900</v>
      </c>
      <c r="F16" s="2">
        <v>18900</v>
      </c>
      <c r="G16" s="2">
        <v>163600</v>
      </c>
      <c r="H16" s="2"/>
      <c r="I16" s="2"/>
    </row>
    <row r="17" spans="1:9" x14ac:dyDescent="0.25">
      <c r="C17" t="s">
        <v>16</v>
      </c>
      <c r="D17" t="s">
        <v>17</v>
      </c>
      <c r="E17" t="s">
        <v>17</v>
      </c>
      <c r="F17" t="s">
        <v>17</v>
      </c>
      <c r="G17" t="s">
        <v>17</v>
      </c>
    </row>
    <row r="18" spans="1:9" x14ac:dyDescent="0.25">
      <c r="C18" t="s">
        <v>8</v>
      </c>
      <c r="D18" s="1">
        <v>148</v>
      </c>
      <c r="E18" s="1">
        <v>248</v>
      </c>
      <c r="F18" s="1">
        <v>348</v>
      </c>
      <c r="G18" s="1">
        <v>448</v>
      </c>
      <c r="H18" s="1"/>
      <c r="I18" s="1"/>
    </row>
    <row r="19" spans="1:9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25">
      <c r="A20" t="s">
        <v>22</v>
      </c>
      <c r="C20" s="7" t="s">
        <v>7</v>
      </c>
    </row>
    <row r="21" spans="1:9" x14ac:dyDescent="0.25">
      <c r="B21" s="3" t="s">
        <v>18</v>
      </c>
      <c r="C21" s="3" t="s">
        <v>19</v>
      </c>
      <c r="D21" t="s">
        <v>10</v>
      </c>
      <c r="E21" t="s">
        <v>10</v>
      </c>
      <c r="F21" t="s">
        <v>10</v>
      </c>
      <c r="G21" t="s">
        <v>10</v>
      </c>
    </row>
    <row r="22" spans="1:9" x14ac:dyDescent="0.25">
      <c r="A22" s="2">
        <v>1000000</v>
      </c>
      <c r="B22" s="2">
        <v>70000</v>
      </c>
      <c r="C22" s="2">
        <v>96</v>
      </c>
      <c r="D22" s="4">
        <v>-80</v>
      </c>
      <c r="E22" s="4">
        <v>-180</v>
      </c>
      <c r="F22" s="4">
        <v>-280</v>
      </c>
      <c r="G22" s="4">
        <v>-380</v>
      </c>
      <c r="H22" s="4"/>
      <c r="I22" s="4"/>
    </row>
    <row r="23" spans="1:9" x14ac:dyDescent="0.25">
      <c r="A23" s="2">
        <v>2000000</v>
      </c>
      <c r="B23" s="2">
        <v>140000</v>
      </c>
      <c r="C23" s="2">
        <v>192</v>
      </c>
      <c r="D23" s="4">
        <v>-12</v>
      </c>
      <c r="E23" s="4">
        <v>-112</v>
      </c>
      <c r="F23" s="4">
        <v>-212</v>
      </c>
      <c r="G23" s="4">
        <v>-312</v>
      </c>
      <c r="H23" s="4"/>
      <c r="I23" s="4"/>
    </row>
    <row r="24" spans="1:9" x14ac:dyDescent="0.25">
      <c r="A24" s="2">
        <v>3000000</v>
      </c>
      <c r="B24" s="2">
        <v>210000</v>
      </c>
      <c r="C24" s="2">
        <v>288</v>
      </c>
      <c r="D24" s="5">
        <v>57</v>
      </c>
      <c r="E24" s="4">
        <v>-43</v>
      </c>
      <c r="F24" s="4">
        <v>-143</v>
      </c>
      <c r="G24" s="4">
        <v>-243</v>
      </c>
      <c r="H24" s="4"/>
      <c r="I24" s="4"/>
    </row>
    <row r="25" spans="1:9" x14ac:dyDescent="0.25">
      <c r="A25" s="2">
        <v>4000000</v>
      </c>
      <c r="B25" s="2">
        <v>280000</v>
      </c>
      <c r="C25" s="2">
        <v>384</v>
      </c>
      <c r="D25" s="5">
        <v>125</v>
      </c>
      <c r="E25" s="5">
        <v>25</v>
      </c>
      <c r="F25" s="4">
        <v>-75</v>
      </c>
      <c r="G25" s="4">
        <v>-175</v>
      </c>
      <c r="H25" s="4"/>
      <c r="I25" s="4"/>
    </row>
    <row r="26" spans="1:9" x14ac:dyDescent="0.25">
      <c r="A26" s="2">
        <v>5000000</v>
      </c>
      <c r="B26" s="2">
        <v>350000</v>
      </c>
      <c r="C26" s="2">
        <v>480</v>
      </c>
      <c r="D26" s="5">
        <v>194</v>
      </c>
      <c r="E26" s="5">
        <v>94</v>
      </c>
      <c r="F26" s="4">
        <v>-6</v>
      </c>
      <c r="G26" s="4">
        <v>-106</v>
      </c>
      <c r="H26" s="4"/>
      <c r="I26" s="4"/>
    </row>
    <row r="27" spans="1:9" x14ac:dyDescent="0.25">
      <c r="A27" s="2">
        <v>6000000</v>
      </c>
      <c r="B27" s="2">
        <v>420000</v>
      </c>
      <c r="C27" s="2">
        <v>575</v>
      </c>
      <c r="D27" s="5">
        <v>262</v>
      </c>
      <c r="E27" s="5">
        <v>162</v>
      </c>
      <c r="F27" s="5">
        <v>62</v>
      </c>
      <c r="G27" s="5">
        <v>38</v>
      </c>
      <c r="H27" s="5"/>
      <c r="I27" s="5"/>
    </row>
    <row r="30" spans="1:9" x14ac:dyDescent="0.25">
      <c r="B30" s="3" t="s">
        <v>18</v>
      </c>
      <c r="C30" s="3" t="s">
        <v>9</v>
      </c>
      <c r="D30" t="s">
        <v>9</v>
      </c>
      <c r="E30" t="s">
        <v>9</v>
      </c>
      <c r="F30" t="s">
        <v>9</v>
      </c>
      <c r="G30" t="s">
        <v>9</v>
      </c>
    </row>
    <row r="31" spans="1:9" x14ac:dyDescent="0.25">
      <c r="A31" s="2">
        <v>1000000</v>
      </c>
      <c r="B31" s="2">
        <v>50000</v>
      </c>
      <c r="C31" s="2">
        <v>68</v>
      </c>
      <c r="D31" s="4">
        <v>-29200</v>
      </c>
      <c r="E31" s="4">
        <v>-65700</v>
      </c>
      <c r="F31" s="4">
        <v>-102200</v>
      </c>
      <c r="G31" s="4">
        <v>-138700</v>
      </c>
      <c r="H31" s="4"/>
      <c r="I31" s="4"/>
    </row>
    <row r="32" spans="1:9" x14ac:dyDescent="0.25">
      <c r="A32" s="2">
        <v>2000000</v>
      </c>
      <c r="B32" s="2">
        <v>100000</v>
      </c>
      <c r="C32" s="2">
        <v>136</v>
      </c>
      <c r="D32" s="4">
        <v>-4380</v>
      </c>
      <c r="E32" s="4">
        <v>-40880</v>
      </c>
      <c r="F32" s="4">
        <v>-77380</v>
      </c>
      <c r="G32" s="4">
        <v>-113800</v>
      </c>
      <c r="H32" s="4"/>
      <c r="I32" s="4"/>
    </row>
    <row r="33" spans="1:9" x14ac:dyDescent="0.25">
      <c r="A33" s="2">
        <v>3000000</v>
      </c>
      <c r="B33" s="2">
        <v>150000</v>
      </c>
      <c r="C33" s="2">
        <v>205</v>
      </c>
      <c r="D33" s="5">
        <v>20805</v>
      </c>
      <c r="E33" s="4">
        <v>-15695</v>
      </c>
      <c r="F33" s="4">
        <v>-52195</v>
      </c>
      <c r="G33" s="4">
        <v>-88695</v>
      </c>
      <c r="H33" s="4"/>
      <c r="I33" s="4"/>
    </row>
    <row r="34" spans="1:9" x14ac:dyDescent="0.25">
      <c r="A34" s="2">
        <v>4000000</v>
      </c>
      <c r="B34" s="2">
        <v>200000</v>
      </c>
      <c r="C34" s="2">
        <v>273</v>
      </c>
      <c r="D34" s="5">
        <v>45625</v>
      </c>
      <c r="E34" s="5">
        <v>9125</v>
      </c>
      <c r="F34" s="4">
        <v>-27375</v>
      </c>
      <c r="G34" s="4">
        <v>-63875</v>
      </c>
      <c r="H34" s="4"/>
      <c r="I34" s="4"/>
    </row>
    <row r="35" spans="1:9" x14ac:dyDescent="0.25">
      <c r="A35" s="2">
        <v>5000000</v>
      </c>
      <c r="B35" s="2">
        <v>250000</v>
      </c>
      <c r="C35" s="2">
        <v>342</v>
      </c>
      <c r="D35" s="5">
        <v>70810</v>
      </c>
      <c r="E35" s="5">
        <v>34310</v>
      </c>
      <c r="F35" s="4">
        <v>-2190</v>
      </c>
      <c r="G35" s="4">
        <v>-38690</v>
      </c>
      <c r="H35" s="4"/>
      <c r="I35" s="4"/>
    </row>
    <row r="36" spans="1:9" x14ac:dyDescent="0.25">
      <c r="A36" s="2">
        <v>6000000</v>
      </c>
      <c r="B36" s="2">
        <v>300000</v>
      </c>
      <c r="C36" s="2">
        <v>410</v>
      </c>
      <c r="D36" s="5">
        <v>95630</v>
      </c>
      <c r="E36" s="5">
        <v>59130</v>
      </c>
      <c r="F36" s="5">
        <v>22600</v>
      </c>
      <c r="G36" s="5">
        <v>13870</v>
      </c>
      <c r="H36" s="5"/>
      <c r="I36" s="5"/>
    </row>
    <row r="43" spans="1:9" ht="90" x14ac:dyDescent="0.25">
      <c r="A43" s="8" t="s">
        <v>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tabSelected="1" workbookViewId="0">
      <selection activeCell="A5" sqref="A5"/>
    </sheetView>
  </sheetViews>
  <sheetFormatPr defaultRowHeight="15" x14ac:dyDescent="0.25"/>
  <cols>
    <col min="1" max="1" width="123.7109375" customWidth="1"/>
    <col min="2" max="2" width="29.28515625" customWidth="1"/>
    <col min="3" max="3" width="35.140625" customWidth="1"/>
    <col min="4" max="4" width="21.85546875" customWidth="1"/>
    <col min="5" max="5" width="19.85546875" customWidth="1"/>
    <col min="6" max="6" width="14.42578125" customWidth="1"/>
    <col min="7" max="7" width="13.42578125" customWidth="1"/>
  </cols>
  <sheetData>
    <row r="1" spans="1:7" ht="186" customHeight="1" x14ac:dyDescent="0.25">
      <c r="C1" s="13"/>
      <c r="D1" s="13"/>
      <c r="E1" s="13"/>
      <c r="F1" s="13"/>
      <c r="G1" s="13"/>
    </row>
    <row r="2" spans="1:7" x14ac:dyDescent="0.25">
      <c r="A2" s="14" t="s">
        <v>99</v>
      </c>
    </row>
    <row r="3" spans="1:7" x14ac:dyDescent="0.25">
      <c r="A3" t="s">
        <v>1</v>
      </c>
      <c r="B3" s="16">
        <v>2000</v>
      </c>
    </row>
    <row r="4" spans="1:7" x14ac:dyDescent="0.25">
      <c r="A4" t="s">
        <v>3</v>
      </c>
      <c r="B4" s="16">
        <v>500</v>
      </c>
    </row>
    <row r="5" spans="1:7" x14ac:dyDescent="0.25">
      <c r="A5" t="s">
        <v>6</v>
      </c>
      <c r="B5" s="16">
        <v>600</v>
      </c>
    </row>
    <row r="6" spans="1:7" x14ac:dyDescent="0.25">
      <c r="A6" t="s">
        <v>5</v>
      </c>
      <c r="B6" s="16">
        <v>500</v>
      </c>
    </row>
    <row r="7" spans="1:7" x14ac:dyDescent="0.25">
      <c r="A7" t="s">
        <v>2</v>
      </c>
      <c r="B7" s="16">
        <v>150</v>
      </c>
    </row>
    <row r="8" spans="1:7" x14ac:dyDescent="0.25">
      <c r="A8" t="s">
        <v>4</v>
      </c>
      <c r="B8" s="16">
        <v>200</v>
      </c>
    </row>
    <row r="9" spans="1:7" x14ac:dyDescent="0.25">
      <c r="A9" t="s">
        <v>0</v>
      </c>
      <c r="B9" s="16">
        <v>500</v>
      </c>
    </row>
    <row r="10" spans="1:7" x14ac:dyDescent="0.25">
      <c r="B10" s="11"/>
    </row>
    <row r="11" spans="1:7" x14ac:dyDescent="0.25">
      <c r="A11" t="s">
        <v>11</v>
      </c>
      <c r="B11" s="11">
        <f>SUM(B3:B10)</f>
        <v>4450</v>
      </c>
    </row>
    <row r="12" spans="1:7" x14ac:dyDescent="0.25">
      <c r="B12" s="11"/>
    </row>
    <row r="13" spans="1:7" x14ac:dyDescent="0.25">
      <c r="A13" t="s">
        <v>14</v>
      </c>
      <c r="B13" s="11">
        <f>B11*12</f>
        <v>53400</v>
      </c>
    </row>
    <row r="14" spans="1:7" x14ac:dyDescent="0.25">
      <c r="A14" t="s">
        <v>15</v>
      </c>
      <c r="B14" s="11">
        <f>B13/2</f>
        <v>26700</v>
      </c>
    </row>
    <row r="15" spans="1:7" x14ac:dyDescent="0.25">
      <c r="C15" t="s">
        <v>95</v>
      </c>
      <c r="D15" s="10">
        <v>200</v>
      </c>
      <c r="E15" s="10">
        <v>300</v>
      </c>
      <c r="F15" s="10">
        <v>400</v>
      </c>
      <c r="G15" s="10">
        <v>500</v>
      </c>
    </row>
    <row r="16" spans="1:7" x14ac:dyDescent="0.25">
      <c r="C16" t="s">
        <v>96</v>
      </c>
      <c r="D16" s="1">
        <f>D15*365</f>
        <v>73000</v>
      </c>
      <c r="E16" s="1">
        <f t="shared" ref="E16:G16" si="0">E15*365</f>
        <v>109500</v>
      </c>
      <c r="F16" s="1">
        <f t="shared" si="0"/>
        <v>146000</v>
      </c>
      <c r="G16" s="1">
        <f t="shared" si="0"/>
        <v>182500</v>
      </c>
    </row>
    <row r="17" spans="1:7" x14ac:dyDescent="0.25">
      <c r="C17" t="s">
        <v>13</v>
      </c>
      <c r="D17" s="1">
        <f>D16-$B$14</f>
        <v>46300</v>
      </c>
      <c r="E17" s="1">
        <f t="shared" ref="E17:G17" si="1">E16-$B$14</f>
        <v>82800</v>
      </c>
      <c r="F17" s="1">
        <f t="shared" si="1"/>
        <v>119300</v>
      </c>
      <c r="G17" s="1">
        <f t="shared" si="1"/>
        <v>155800</v>
      </c>
    </row>
    <row r="18" spans="1:7" x14ac:dyDescent="0.25">
      <c r="C18" t="s">
        <v>16</v>
      </c>
      <c r="D18" t="s">
        <v>17</v>
      </c>
      <c r="E18" t="s">
        <v>17</v>
      </c>
      <c r="F18" t="s">
        <v>17</v>
      </c>
      <c r="G18" t="s">
        <v>17</v>
      </c>
    </row>
    <row r="19" spans="1:7" x14ac:dyDescent="0.25">
      <c r="C19" t="s">
        <v>8</v>
      </c>
      <c r="D19" s="1">
        <f>D17/365</f>
        <v>126.84931506849315</v>
      </c>
      <c r="E19" s="1">
        <f t="shared" ref="E19:G19" si="2">E17/365</f>
        <v>226.84931506849315</v>
      </c>
      <c r="F19" s="1">
        <f t="shared" si="2"/>
        <v>326.84931506849313</v>
      </c>
      <c r="G19" s="1">
        <f t="shared" si="2"/>
        <v>426.84931506849313</v>
      </c>
    </row>
    <row r="20" spans="1:7" x14ac:dyDescent="0.25">
      <c r="A20" s="6"/>
      <c r="B20" s="6"/>
      <c r="C20" s="6"/>
      <c r="D20" s="6"/>
      <c r="E20" s="6"/>
      <c r="F20" s="6"/>
      <c r="G20" s="6"/>
    </row>
    <row r="21" spans="1:7" x14ac:dyDescent="0.25">
      <c r="A21" s="14" t="s">
        <v>97</v>
      </c>
      <c r="B21" s="15">
        <v>0.06</v>
      </c>
      <c r="C21" s="7" t="s">
        <v>7</v>
      </c>
    </row>
    <row r="22" spans="1:7" x14ac:dyDescent="0.25">
      <c r="B22" s="3" t="s">
        <v>18</v>
      </c>
      <c r="C22" s="3" t="s">
        <v>94</v>
      </c>
      <c r="D22" t="s">
        <v>10</v>
      </c>
      <c r="E22" t="s">
        <v>10</v>
      </c>
      <c r="F22" t="s">
        <v>10</v>
      </c>
      <c r="G22" t="s">
        <v>10</v>
      </c>
    </row>
    <row r="23" spans="1:7" x14ac:dyDescent="0.25">
      <c r="A23" s="2">
        <v>1000000</v>
      </c>
      <c r="B23" s="2">
        <f>A23*$B$21</f>
        <v>60000</v>
      </c>
      <c r="C23" s="2">
        <f>(B23/365)/2</f>
        <v>82.191780821917803</v>
      </c>
      <c r="D23" s="9">
        <f>$C23-$D$19</f>
        <v>-44.657534246575352</v>
      </c>
      <c r="E23" s="9">
        <f>$C23-$E$19</f>
        <v>-144.65753424657535</v>
      </c>
      <c r="F23" s="9">
        <f>$C23-$F$19</f>
        <v>-244.65753424657532</v>
      </c>
      <c r="G23" s="9">
        <f>$C23-$G$19</f>
        <v>-344.65753424657532</v>
      </c>
    </row>
    <row r="24" spans="1:7" x14ac:dyDescent="0.25">
      <c r="A24" s="2">
        <v>2000000</v>
      </c>
      <c r="B24" s="2">
        <f t="shared" ref="B24:B28" si="3">A24*$B$21</f>
        <v>120000</v>
      </c>
      <c r="C24" s="2">
        <f t="shared" ref="C24:C28" si="4">(B24/365)/2</f>
        <v>164.38356164383561</v>
      </c>
      <c r="D24" s="9">
        <f t="shared" ref="D24:D28" si="5">$C24-$D$19</f>
        <v>37.534246575342451</v>
      </c>
      <c r="E24" s="9">
        <f t="shared" ref="E24:E28" si="6">$C24-$E$19</f>
        <v>-62.465753424657549</v>
      </c>
      <c r="F24" s="9">
        <f t="shared" ref="F24:F28" si="7">$C24-$F$19</f>
        <v>-162.46575342465752</v>
      </c>
      <c r="G24" s="9">
        <f t="shared" ref="G24:G28" si="8">$C24-$G$19</f>
        <v>-262.46575342465752</v>
      </c>
    </row>
    <row r="25" spans="1:7" x14ac:dyDescent="0.25">
      <c r="A25" s="2">
        <v>3000000</v>
      </c>
      <c r="B25" s="2">
        <f t="shared" si="3"/>
        <v>180000</v>
      </c>
      <c r="C25" s="2">
        <f t="shared" si="4"/>
        <v>246.57534246575344</v>
      </c>
      <c r="D25" s="9">
        <f t="shared" si="5"/>
        <v>119.72602739726028</v>
      </c>
      <c r="E25" s="9">
        <f t="shared" si="6"/>
        <v>19.726027397260282</v>
      </c>
      <c r="F25" s="9">
        <f t="shared" si="7"/>
        <v>-80.27397260273969</v>
      </c>
      <c r="G25" s="9">
        <f t="shared" si="8"/>
        <v>-180.27397260273969</v>
      </c>
    </row>
    <row r="26" spans="1:7" x14ac:dyDescent="0.25">
      <c r="A26" s="2">
        <v>4000000</v>
      </c>
      <c r="B26" s="2">
        <f t="shared" si="3"/>
        <v>240000</v>
      </c>
      <c r="C26" s="2">
        <f t="shared" si="4"/>
        <v>328.76712328767121</v>
      </c>
      <c r="D26" s="9">
        <f t="shared" si="5"/>
        <v>201.91780821917806</v>
      </c>
      <c r="E26" s="9">
        <f t="shared" si="6"/>
        <v>101.91780821917806</v>
      </c>
      <c r="F26" s="9">
        <f t="shared" si="7"/>
        <v>1.9178082191780845</v>
      </c>
      <c r="G26" s="9">
        <f t="shared" si="8"/>
        <v>-98.082191780821915</v>
      </c>
    </row>
    <row r="27" spans="1:7" x14ac:dyDescent="0.25">
      <c r="A27" s="2">
        <v>5000000</v>
      </c>
      <c r="B27" s="2">
        <f t="shared" si="3"/>
        <v>300000</v>
      </c>
      <c r="C27" s="2">
        <f t="shared" si="4"/>
        <v>410.95890410958901</v>
      </c>
      <c r="D27" s="9">
        <f t="shared" si="5"/>
        <v>284.10958904109589</v>
      </c>
      <c r="E27" s="9">
        <f t="shared" si="6"/>
        <v>184.10958904109586</v>
      </c>
      <c r="F27" s="9">
        <f t="shared" si="7"/>
        <v>84.109589041095887</v>
      </c>
      <c r="G27" s="9">
        <f t="shared" si="8"/>
        <v>-15.890410958904113</v>
      </c>
    </row>
    <row r="28" spans="1:7" x14ac:dyDescent="0.25">
      <c r="A28" s="2">
        <v>6000000</v>
      </c>
      <c r="B28" s="2">
        <f t="shared" si="3"/>
        <v>360000</v>
      </c>
      <c r="C28" s="2">
        <f t="shared" si="4"/>
        <v>493.15068493150687</v>
      </c>
      <c r="D28" s="9">
        <f t="shared" si="5"/>
        <v>366.30136986301375</v>
      </c>
      <c r="E28" s="9">
        <f t="shared" si="6"/>
        <v>266.30136986301375</v>
      </c>
      <c r="F28" s="9">
        <f t="shared" si="7"/>
        <v>166.30136986301375</v>
      </c>
      <c r="G28" s="9">
        <f t="shared" si="8"/>
        <v>66.301369863013747</v>
      </c>
    </row>
    <row r="30" spans="1:7" x14ac:dyDescent="0.25">
      <c r="A30" s="14" t="s">
        <v>98</v>
      </c>
      <c r="B30" s="15">
        <v>0.05</v>
      </c>
    </row>
    <row r="31" spans="1:7" x14ac:dyDescent="0.25">
      <c r="B31" s="3" t="s">
        <v>18</v>
      </c>
      <c r="C31" s="3" t="s">
        <v>93</v>
      </c>
      <c r="D31" t="s">
        <v>9</v>
      </c>
      <c r="E31" t="s">
        <v>9</v>
      </c>
      <c r="F31" t="s">
        <v>9</v>
      </c>
      <c r="G31" t="s">
        <v>9</v>
      </c>
    </row>
    <row r="32" spans="1:7" x14ac:dyDescent="0.25">
      <c r="A32" s="2">
        <v>1000000</v>
      </c>
      <c r="B32" s="2">
        <f>A32*$B$30</f>
        <v>50000</v>
      </c>
      <c r="C32" s="2">
        <f>B32/2</f>
        <v>25000</v>
      </c>
      <c r="D32" s="9">
        <f>$C32-$D$17</f>
        <v>-21300</v>
      </c>
      <c r="E32" s="9">
        <f>$C32-$E$17</f>
        <v>-57800</v>
      </c>
      <c r="F32" s="9">
        <f>$C32-$F$17</f>
        <v>-94300</v>
      </c>
      <c r="G32" s="9">
        <f>$C32-$G$17</f>
        <v>-130800</v>
      </c>
    </row>
    <row r="33" spans="1:7" x14ac:dyDescent="0.25">
      <c r="A33" s="2">
        <v>2000000</v>
      </c>
      <c r="B33" s="2">
        <f t="shared" ref="B33:B37" si="9">A33*$B$30</f>
        <v>100000</v>
      </c>
      <c r="C33" s="2">
        <f t="shared" ref="C33:C37" si="10">B33/2</f>
        <v>50000</v>
      </c>
      <c r="D33" s="9">
        <f t="shared" ref="D33:D37" si="11">$C33-$D$17</f>
        <v>3700</v>
      </c>
      <c r="E33" s="9">
        <f t="shared" ref="E33:E37" si="12">$C33-$E$17</f>
        <v>-32800</v>
      </c>
      <c r="F33" s="9">
        <f t="shared" ref="F33:F37" si="13">$C33-$F$17</f>
        <v>-69300</v>
      </c>
      <c r="G33" s="9">
        <f t="shared" ref="G33:G37" si="14">$C33-$G$17</f>
        <v>-105800</v>
      </c>
    </row>
    <row r="34" spans="1:7" x14ac:dyDescent="0.25">
      <c r="A34" s="2">
        <v>3000000</v>
      </c>
      <c r="B34" s="2">
        <f t="shared" si="9"/>
        <v>150000</v>
      </c>
      <c r="C34" s="2">
        <f t="shared" si="10"/>
        <v>75000</v>
      </c>
      <c r="D34" s="9">
        <f t="shared" si="11"/>
        <v>28700</v>
      </c>
      <c r="E34" s="9">
        <f t="shared" si="12"/>
        <v>-7800</v>
      </c>
      <c r="F34" s="9">
        <f t="shared" si="13"/>
        <v>-44300</v>
      </c>
      <c r="G34" s="9">
        <f t="shared" si="14"/>
        <v>-80800</v>
      </c>
    </row>
    <row r="35" spans="1:7" x14ac:dyDescent="0.25">
      <c r="A35" s="2">
        <v>4000000</v>
      </c>
      <c r="B35" s="2">
        <f t="shared" si="9"/>
        <v>200000</v>
      </c>
      <c r="C35" s="2">
        <f t="shared" si="10"/>
        <v>100000</v>
      </c>
      <c r="D35" s="9">
        <f t="shared" si="11"/>
        <v>53700</v>
      </c>
      <c r="E35" s="9">
        <f t="shared" si="12"/>
        <v>17200</v>
      </c>
      <c r="F35" s="9">
        <f t="shared" si="13"/>
        <v>-19300</v>
      </c>
      <c r="G35" s="9">
        <f t="shared" si="14"/>
        <v>-55800</v>
      </c>
    </row>
    <row r="36" spans="1:7" x14ac:dyDescent="0.25">
      <c r="A36" s="2">
        <v>5000000</v>
      </c>
      <c r="B36" s="2">
        <f t="shared" si="9"/>
        <v>250000</v>
      </c>
      <c r="C36" s="2">
        <f t="shared" si="10"/>
        <v>125000</v>
      </c>
      <c r="D36" s="9">
        <f t="shared" si="11"/>
        <v>78700</v>
      </c>
      <c r="E36" s="9">
        <f t="shared" si="12"/>
        <v>42200</v>
      </c>
      <c r="F36" s="9">
        <f t="shared" si="13"/>
        <v>5700</v>
      </c>
      <c r="G36" s="9">
        <f t="shared" si="14"/>
        <v>-30800</v>
      </c>
    </row>
    <row r="37" spans="1:7" x14ac:dyDescent="0.25">
      <c r="A37" s="2">
        <v>6000000</v>
      </c>
      <c r="B37" s="2">
        <f t="shared" si="9"/>
        <v>300000</v>
      </c>
      <c r="C37" s="2">
        <f t="shared" si="10"/>
        <v>150000</v>
      </c>
      <c r="D37" s="9">
        <f t="shared" si="11"/>
        <v>103700</v>
      </c>
      <c r="E37" s="9">
        <f t="shared" si="12"/>
        <v>67200</v>
      </c>
      <c r="F37" s="9">
        <f t="shared" si="13"/>
        <v>30700</v>
      </c>
      <c r="G37" s="9">
        <f t="shared" si="14"/>
        <v>-5800</v>
      </c>
    </row>
    <row r="42" spans="1:7" x14ac:dyDescent="0.25">
      <c r="A42" s="12" t="s">
        <v>92</v>
      </c>
    </row>
    <row r="44" spans="1:7" x14ac:dyDescent="0.25">
      <c r="A44" s="8"/>
    </row>
  </sheetData>
  <mergeCells count="1">
    <mergeCell ref="C1:G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3"/>
  <sheetViews>
    <sheetView topLeftCell="C1" workbookViewId="0">
      <selection activeCell="D21" sqref="D21"/>
    </sheetView>
  </sheetViews>
  <sheetFormatPr defaultRowHeight="15" x14ac:dyDescent="0.25"/>
  <cols>
    <col min="1" max="1" width="58" customWidth="1"/>
    <col min="2" max="2" width="60.7109375" customWidth="1"/>
    <col min="3" max="3" width="66.140625" customWidth="1"/>
    <col min="4" max="4" width="30" customWidth="1"/>
    <col min="5" max="5" width="28.42578125" customWidth="1"/>
    <col min="6" max="6" width="25.5703125" customWidth="1"/>
    <col min="7" max="7" width="25.28515625" customWidth="1"/>
    <col min="8" max="8" width="20.42578125" customWidth="1"/>
  </cols>
  <sheetData>
    <row r="1" spans="1:7" x14ac:dyDescent="0.25">
      <c r="A1" t="s">
        <v>23</v>
      </c>
    </row>
    <row r="2" spans="1:7" x14ac:dyDescent="0.25">
      <c r="A2" t="s">
        <v>24</v>
      </c>
    </row>
    <row r="3" spans="1:7" x14ac:dyDescent="0.25">
      <c r="A3" t="s">
        <v>25</v>
      </c>
    </row>
    <row r="4" spans="1:7" x14ac:dyDescent="0.25">
      <c r="A4" t="s">
        <v>26</v>
      </c>
    </row>
    <row r="5" spans="1:7" x14ac:dyDescent="0.25">
      <c r="A5" t="s">
        <v>27</v>
      </c>
    </row>
    <row r="6" spans="1:7" x14ac:dyDescent="0.25">
      <c r="A6" t="s">
        <v>28</v>
      </c>
    </row>
    <row r="7" spans="1:7" x14ac:dyDescent="0.25">
      <c r="A7" t="s">
        <v>29</v>
      </c>
    </row>
    <row r="8" spans="1:7" x14ac:dyDescent="0.25">
      <c r="A8" t="s">
        <v>30</v>
      </c>
    </row>
    <row r="9" spans="1:7" x14ac:dyDescent="0.25">
      <c r="A9" t="s">
        <v>31</v>
      </c>
    </row>
    <row r="10" spans="1:7" x14ac:dyDescent="0.25">
      <c r="A10" t="s">
        <v>32</v>
      </c>
    </row>
    <row r="11" spans="1:7" x14ac:dyDescent="0.25">
      <c r="A11" t="s">
        <v>33</v>
      </c>
    </row>
    <row r="12" spans="1:7" x14ac:dyDescent="0.25">
      <c r="B12" t="s">
        <v>34</v>
      </c>
    </row>
    <row r="14" spans="1:7" x14ac:dyDescent="0.25">
      <c r="B14" t="s">
        <v>35</v>
      </c>
    </row>
    <row r="15" spans="1:7" x14ac:dyDescent="0.25">
      <c r="D15" t="s">
        <v>36</v>
      </c>
      <c r="E15" t="s">
        <v>37</v>
      </c>
      <c r="F15" t="s">
        <v>38</v>
      </c>
      <c r="G15" t="s">
        <v>39</v>
      </c>
    </row>
    <row r="16" spans="1:7" x14ac:dyDescent="0.25">
      <c r="D16" t="s">
        <v>40</v>
      </c>
      <c r="E16" t="s">
        <v>41</v>
      </c>
      <c r="F16" t="s">
        <v>42</v>
      </c>
      <c r="G16" t="s">
        <v>43</v>
      </c>
    </row>
    <row r="17" spans="1:7" x14ac:dyDescent="0.25">
      <c r="B17" t="s">
        <v>44</v>
      </c>
    </row>
    <row r="18" spans="1:7" x14ac:dyDescent="0.25">
      <c r="C18" t="s">
        <v>45</v>
      </c>
      <c r="D18" t="s">
        <v>46</v>
      </c>
      <c r="E18" t="s">
        <v>47</v>
      </c>
      <c r="F18" t="s">
        <v>48</v>
      </c>
      <c r="G18" t="s">
        <v>49</v>
      </c>
    </row>
    <row r="20" spans="1:7" x14ac:dyDescent="0.25">
      <c r="A20" t="s">
        <v>50</v>
      </c>
    </row>
    <row r="21" spans="1:7" x14ac:dyDescent="0.25">
      <c r="A21" t="s">
        <v>51</v>
      </c>
      <c r="B21" t="s">
        <v>52</v>
      </c>
      <c r="C21" t="s">
        <v>53</v>
      </c>
      <c r="D21" t="s">
        <v>54</v>
      </c>
      <c r="E21" t="s">
        <v>55</v>
      </c>
      <c r="F21" t="s">
        <v>56</v>
      </c>
      <c r="G21" t="s">
        <v>57</v>
      </c>
    </row>
    <row r="22" spans="1:7" x14ac:dyDescent="0.25">
      <c r="A22" t="s">
        <v>58</v>
      </c>
      <c r="B22" t="s">
        <v>59</v>
      </c>
      <c r="C22" t="s">
        <v>53</v>
      </c>
      <c r="D22" t="s">
        <v>60</v>
      </c>
      <c r="E22" t="s">
        <v>61</v>
      </c>
      <c r="F22" t="s">
        <v>62</v>
      </c>
      <c r="G22" t="s">
        <v>63</v>
      </c>
    </row>
    <row r="23" spans="1:7" x14ac:dyDescent="0.25">
      <c r="A23" t="s">
        <v>64</v>
      </c>
      <c r="B23" t="s">
        <v>65</v>
      </c>
      <c r="C23" t="s">
        <v>53</v>
      </c>
      <c r="D23" t="s">
        <v>66</v>
      </c>
      <c r="E23" t="s">
        <v>67</v>
      </c>
      <c r="F23" t="s">
        <v>68</v>
      </c>
      <c r="G23" t="s">
        <v>69</v>
      </c>
    </row>
    <row r="24" spans="1:7" x14ac:dyDescent="0.25">
      <c r="A24" t="s">
        <v>70</v>
      </c>
      <c r="B24" t="s">
        <v>71</v>
      </c>
      <c r="C24" t="s">
        <v>53</v>
      </c>
      <c r="D24" t="s">
        <v>72</v>
      </c>
      <c r="E24" t="s">
        <v>73</v>
      </c>
      <c r="F24" t="s">
        <v>74</v>
      </c>
      <c r="G24" t="s">
        <v>75</v>
      </c>
    </row>
    <row r="25" spans="1:7" x14ac:dyDescent="0.25">
      <c r="A25" t="s">
        <v>76</v>
      </c>
      <c r="B25" t="s">
        <v>77</v>
      </c>
      <c r="C25" t="s">
        <v>53</v>
      </c>
      <c r="D25" t="s">
        <v>78</v>
      </c>
      <c r="E25" t="s">
        <v>79</v>
      </c>
      <c r="F25" t="s">
        <v>80</v>
      </c>
      <c r="G25" t="s">
        <v>81</v>
      </c>
    </row>
    <row r="26" spans="1:7" x14ac:dyDescent="0.25">
      <c r="A26" t="s">
        <v>82</v>
      </c>
      <c r="B26" t="s">
        <v>83</v>
      </c>
      <c r="C26" t="s">
        <v>53</v>
      </c>
      <c r="D26" t="s">
        <v>84</v>
      </c>
      <c r="E26" t="s">
        <v>85</v>
      </c>
      <c r="F26" t="s">
        <v>86</v>
      </c>
      <c r="G26" t="s">
        <v>87</v>
      </c>
    </row>
    <row r="28" spans="1:7" x14ac:dyDescent="0.25">
      <c r="D28" t="s">
        <v>88</v>
      </c>
      <c r="E28" t="s">
        <v>89</v>
      </c>
      <c r="F28" t="s">
        <v>90</v>
      </c>
      <c r="G28" t="s">
        <v>91</v>
      </c>
    </row>
    <row r="29" spans="1:7" x14ac:dyDescent="0.25">
      <c r="D29" t="s">
        <v>88</v>
      </c>
      <c r="E29" t="s">
        <v>89</v>
      </c>
      <c r="F29" t="s">
        <v>90</v>
      </c>
      <c r="G29" t="s">
        <v>91</v>
      </c>
    </row>
    <row r="30" spans="1:7" x14ac:dyDescent="0.25">
      <c r="D30" t="s">
        <v>88</v>
      </c>
      <c r="E30" t="s">
        <v>89</v>
      </c>
      <c r="F30" t="s">
        <v>90</v>
      </c>
      <c r="G30" t="s">
        <v>91</v>
      </c>
    </row>
    <row r="31" spans="1:7" x14ac:dyDescent="0.25">
      <c r="D31" t="s">
        <v>88</v>
      </c>
      <c r="E31" t="s">
        <v>89</v>
      </c>
      <c r="F31" t="s">
        <v>90</v>
      </c>
      <c r="G31" t="s">
        <v>91</v>
      </c>
    </row>
    <row r="32" spans="1:7" x14ac:dyDescent="0.25">
      <c r="D32" t="s">
        <v>88</v>
      </c>
      <c r="E32" t="s">
        <v>89</v>
      </c>
      <c r="F32" t="s">
        <v>90</v>
      </c>
      <c r="G32" t="s">
        <v>91</v>
      </c>
    </row>
    <row r="33" spans="4:7" x14ac:dyDescent="0.25">
      <c r="D33" t="s">
        <v>88</v>
      </c>
      <c r="E33" t="s">
        <v>89</v>
      </c>
      <c r="F33" t="s">
        <v>90</v>
      </c>
      <c r="G33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SFR invest</vt:lpstr>
      <vt:lpstr>SFR invest- with formulas</vt:lpstr>
      <vt:lpstr>Formula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</dc:creator>
  <cp:lastModifiedBy>Ross Quigly</cp:lastModifiedBy>
  <dcterms:created xsi:type="dcterms:W3CDTF">2019-02-04T06:28:42Z</dcterms:created>
  <dcterms:modified xsi:type="dcterms:W3CDTF">2019-12-16T01:27:08Z</dcterms:modified>
</cp:coreProperties>
</file>